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N27" i="1" l="1"/>
  <c r="O43" i="1"/>
  <c r="N40" i="1"/>
  <c r="O49" i="1"/>
  <c r="O36" i="1" l="1"/>
  <c r="L12" i="1" l="1"/>
  <c r="O20" i="1"/>
  <c r="O21" i="1"/>
  <c r="K40" i="1" l="1"/>
  <c r="O42" i="1" l="1"/>
  <c r="J27" i="1"/>
  <c r="J40" i="1"/>
  <c r="O8" i="1" l="1"/>
  <c r="O9" i="1"/>
  <c r="O10" i="1"/>
  <c r="O26" i="1"/>
  <c r="O14" i="1"/>
  <c r="O47" i="1"/>
  <c r="O48" i="1"/>
  <c r="O13" i="1"/>
  <c r="O15" i="1"/>
  <c r="O16" i="1"/>
  <c r="O17" i="1"/>
  <c r="O18" i="1"/>
  <c r="O19" i="1"/>
  <c r="O22" i="1"/>
  <c r="O23" i="1"/>
  <c r="O24" i="1"/>
  <c r="O25" i="1"/>
  <c r="O12" i="1" l="1"/>
  <c r="H40" i="1"/>
  <c r="O45" i="1"/>
  <c r="F41" i="1" l="1"/>
  <c r="E40" i="1" l="1"/>
  <c r="O40" i="1" s="1"/>
  <c r="E27" i="1"/>
  <c r="O39" i="1"/>
  <c r="D27" i="1"/>
  <c r="O37" i="1" l="1"/>
  <c r="O38" i="1"/>
  <c r="O41" i="1"/>
  <c r="O44" i="1"/>
  <c r="O46" i="1"/>
  <c r="O11" i="1"/>
  <c r="O27" i="1"/>
  <c r="O28" i="1"/>
  <c r="O29" i="1"/>
  <c r="O30" i="1"/>
  <c r="O31" i="1"/>
  <c r="O32" i="1"/>
  <c r="O33" i="1"/>
  <c r="O34" i="1"/>
  <c r="O35" i="1"/>
  <c r="O7" i="1" l="1"/>
  <c r="O50" i="1" l="1"/>
  <c r="P2" i="1" s="1"/>
  <c r="C50" i="1" l="1"/>
  <c r="D50" i="1"/>
  <c r="E50" i="1"/>
  <c r="F50" i="1"/>
  <c r="G50" i="1"/>
  <c r="H50" i="1"/>
  <c r="I50" i="1"/>
  <c r="J50" i="1"/>
  <c r="L50" i="1"/>
  <c r="M50" i="1"/>
  <c r="N50" i="1"/>
  <c r="K50" i="1"/>
  <c r="D4" i="1" l="1"/>
  <c r="C4" i="1"/>
  <c r="B4" i="1"/>
  <c r="K4" i="1"/>
  <c r="J4" i="1"/>
  <c r="I4" i="1"/>
  <c r="E4" i="1"/>
  <c r="N4" i="1"/>
  <c r="M4" i="1"/>
  <c r="L4" i="1"/>
  <c r="H4" i="1"/>
  <c r="G4" i="1"/>
  <c r="F4" i="1"/>
  <c r="O4" i="1" l="1"/>
  <c r="S2" i="1" s="1"/>
</calcChain>
</file>

<file path=xl/sharedStrings.xml><?xml version="1.0" encoding="utf-8"?>
<sst xmlns="http://schemas.openxmlformats.org/spreadsheetml/2006/main" count="63" uniqueCount="63">
  <si>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</si>
  <si>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</si>
  <si>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</si>
  <si>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</si>
  <si>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</si>
  <si>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</si>
  <si>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</si>
  <si>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</si>
  <si>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</si>
  <si>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</si>
  <si>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</si>
  <si>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</si>
  <si>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</si>
  <si>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</si>
  <si>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</si>
  <si>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</si>
  <si>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</si>
  <si>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</si>
  <si>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</si>
  <si>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</si>
  <si>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Посуда</t>
  </si>
  <si>
    <t>остаток на 01.01.2018</t>
  </si>
  <si>
    <t>Канцтовары</t>
  </si>
  <si>
    <t>Стройматериалы</t>
  </si>
  <si>
    <t>Игрушки</t>
  </si>
  <si>
    <t>Аудиторская проверка</t>
  </si>
  <si>
    <t>Стенд</t>
  </si>
  <si>
    <t>Ремонт системы отопления</t>
  </si>
  <si>
    <t>Медикаменты</t>
  </si>
  <si>
    <t>остаток на 01.01.2019</t>
  </si>
  <si>
    <t>Поверка приборов</t>
  </si>
  <si>
    <t>Морозильная камера</t>
  </si>
  <si>
    <t>Облучатель бактерицидный</t>
  </si>
  <si>
    <t>Стиральная машинка</t>
  </si>
  <si>
    <t>Ремонт окон, дверей</t>
  </si>
  <si>
    <t>Участие во Всероссийской выставке-смотре</t>
  </si>
  <si>
    <t>Ковры, комплекты штор</t>
  </si>
  <si>
    <t>Столы детские, игровой дом</t>
  </si>
  <si>
    <t>План эвакуации</t>
  </si>
  <si>
    <t>Ткань</t>
  </si>
  <si>
    <t>Изготовление и монтаж роллеты</t>
  </si>
  <si>
    <t>Печатная продукция</t>
  </si>
  <si>
    <t>Металлическая горка</t>
  </si>
  <si>
    <t>Калитка</t>
  </si>
  <si>
    <t>Штурвал</t>
  </si>
  <si>
    <t>Глобусы</t>
  </si>
  <si>
    <t>Детское уличное оборудование</t>
  </si>
  <si>
    <t>ИКЕЯ</t>
  </si>
  <si>
    <t>Окна</t>
  </si>
  <si>
    <t>E-invoising</t>
  </si>
  <si>
    <t>Теллурий</t>
  </si>
  <si>
    <t>Столики, стулья, парты</t>
  </si>
  <si>
    <t>Светильники аварийные</t>
  </si>
  <si>
    <t>Светильники, лампы</t>
  </si>
  <si>
    <t>Зеркало</t>
  </si>
  <si>
    <t>Карнизы, рулонные шторы</t>
  </si>
  <si>
    <t>Халаты</t>
  </si>
  <si>
    <t>Зеркало, рамы</t>
  </si>
  <si>
    <t>Рулонные шторы</t>
  </si>
  <si>
    <t>Лампы, светильники</t>
  </si>
  <si>
    <t>Смесители</t>
  </si>
  <si>
    <t>Щит информационный</t>
  </si>
  <si>
    <t>Тэны, переключатели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</si>
</sst>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pane xSplit="1" topLeftCell="D1" activePane="topRight" state="frozen"/>
      <selection pane="topRight" activeCell="O50" sqref="O50"/>
    </sheetView>
  </sheetViews>
  <sheetFormatPr defaultRowHeight="15" x14ac:dyDescent="0.2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0.28515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 x14ac:dyDescent="0.25">
      <c r="B1" s="1" t="s">
        <v>21</v>
      </c>
      <c r="H1" s="2"/>
      <c r="P1" s="1" t="s">
        <v>29</v>
      </c>
    </row>
    <row r="2" spans="1:19" x14ac:dyDescent="0.25">
      <c r="A2" s="3" t="s">
        <v>0</v>
      </c>
      <c r="B2" s="15">
        <v>28871.47</v>
      </c>
      <c r="C2" s="17">
        <v>68700.100000000006</v>
      </c>
      <c r="D2" s="17">
        <v>34807</v>
      </c>
      <c r="E2" s="17">
        <v>92500</v>
      </c>
      <c r="F2" s="17">
        <v>74750</v>
      </c>
      <c r="G2" s="17">
        <v>69320</v>
      </c>
      <c r="H2" s="17">
        <v>84801.8</v>
      </c>
      <c r="I2" s="17">
        <v>268350</v>
      </c>
      <c r="J2" s="17">
        <v>76700</v>
      </c>
      <c r="K2" s="17">
        <v>46800</v>
      </c>
      <c r="L2" s="17">
        <v>73600</v>
      </c>
      <c r="M2" s="17">
        <v>61850</v>
      </c>
      <c r="N2" s="17">
        <v>69800</v>
      </c>
      <c r="O2" s="18"/>
      <c r="P2" s="17">
        <f>SUM(B2:O3)-O50</f>
        <v>8028.6500000001397</v>
      </c>
      <c r="R2" s="6" t="s">
        <v>17</v>
      </c>
      <c r="S2" s="21">
        <f>B4+O4-O50</f>
        <v>8028.6499999999069</v>
      </c>
    </row>
    <row r="3" spans="1:19" x14ac:dyDescent="0.25">
      <c r="A3" s="3" t="s">
        <v>1</v>
      </c>
      <c r="B3" s="15"/>
      <c r="C3" s="17">
        <v>0</v>
      </c>
      <c r="D3" s="17">
        <v>0</v>
      </c>
      <c r="E3" s="17">
        <v>0</v>
      </c>
      <c r="F3" s="17">
        <v>0</v>
      </c>
      <c r="G3" s="17"/>
      <c r="H3" s="17">
        <v>272000</v>
      </c>
      <c r="I3" s="17"/>
      <c r="J3" s="17"/>
      <c r="K3" s="17"/>
      <c r="L3" s="17"/>
      <c r="M3" s="17"/>
      <c r="N3" s="17"/>
      <c r="O3" s="18"/>
      <c r="P3" s="17">
        <v>0</v>
      </c>
    </row>
    <row r="4" spans="1:19" x14ac:dyDescent="0.25">
      <c r="A4" s="4" t="s">
        <v>2</v>
      </c>
      <c r="B4" s="16">
        <f t="shared" ref="B4:F4" si="0">SUM(B2:B3)</f>
        <v>28871.47</v>
      </c>
      <c r="C4" s="19">
        <f t="shared" si="0"/>
        <v>68700.100000000006</v>
      </c>
      <c r="D4" s="19">
        <f t="shared" si="0"/>
        <v>34807</v>
      </c>
      <c r="E4" s="19">
        <f t="shared" si="0"/>
        <v>92500</v>
      </c>
      <c r="F4" s="19">
        <f t="shared" si="0"/>
        <v>74750</v>
      </c>
      <c r="G4" s="19">
        <f>SUM(G2:G3)</f>
        <v>69320</v>
      </c>
      <c r="H4" s="19">
        <f t="shared" ref="H4:N4" si="1">SUM(H2:H3)</f>
        <v>356801.8</v>
      </c>
      <c r="I4" s="19">
        <f t="shared" si="1"/>
        <v>268350</v>
      </c>
      <c r="J4" s="19">
        <f t="shared" si="1"/>
        <v>76700</v>
      </c>
      <c r="K4" s="19">
        <f t="shared" si="1"/>
        <v>46800</v>
      </c>
      <c r="L4" s="19">
        <f t="shared" si="1"/>
        <v>73600</v>
      </c>
      <c r="M4" s="19">
        <f t="shared" si="1"/>
        <v>61850</v>
      </c>
      <c r="N4" s="19">
        <f t="shared" si="1"/>
        <v>69800</v>
      </c>
      <c r="O4" s="20">
        <f>SUM(C4:N4)</f>
        <v>1293978.8999999999</v>
      </c>
      <c r="P4" s="19"/>
    </row>
    <row r="6" spans="1:19" x14ac:dyDescent="0.25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 x14ac:dyDescent="0.25">
      <c r="A7" s="8" t="s">
        <v>25</v>
      </c>
      <c r="B7" s="8"/>
      <c r="C7" s="13"/>
      <c r="D7" s="13"/>
      <c r="E7" s="13"/>
      <c r="F7" s="13"/>
      <c r="G7" s="13">
        <v>5000</v>
      </c>
      <c r="H7" s="12"/>
      <c r="I7" s="12"/>
      <c r="J7" s="12"/>
      <c r="K7" s="12"/>
      <c r="L7" s="12"/>
      <c r="M7" s="12"/>
      <c r="N7" s="12"/>
      <c r="O7" s="11">
        <f>SUM(C7:N7)</f>
        <v>5000</v>
      </c>
    </row>
    <row r="8" spans="1:19" x14ac:dyDescent="0.25">
      <c r="A8" s="7" t="s">
        <v>45</v>
      </c>
      <c r="B8" s="7"/>
      <c r="C8" s="12"/>
      <c r="D8" s="12"/>
      <c r="E8" s="12"/>
      <c r="F8" s="12"/>
      <c r="G8" s="12"/>
      <c r="H8" s="12"/>
      <c r="I8" s="12">
        <v>3100</v>
      </c>
      <c r="J8" s="12"/>
      <c r="K8" s="12"/>
      <c r="L8" s="12"/>
      <c r="M8" s="12"/>
      <c r="N8" s="12"/>
      <c r="O8" s="11">
        <f t="shared" ref="O8:O10" si="2">SUM(C8:N8)</f>
        <v>3100</v>
      </c>
    </row>
    <row r="9" spans="1:19" x14ac:dyDescent="0.25">
      <c r="A9" s="8" t="s">
        <v>46</v>
      </c>
      <c r="B9" s="8"/>
      <c r="C9" s="13"/>
      <c r="D9" s="13"/>
      <c r="E9" s="13"/>
      <c r="F9" s="13"/>
      <c r="G9" s="13"/>
      <c r="H9" s="12"/>
      <c r="I9" s="12">
        <v>66886</v>
      </c>
      <c r="J9" s="12"/>
      <c r="K9" s="12"/>
      <c r="L9" s="12"/>
      <c r="M9" s="12"/>
      <c r="N9" s="12"/>
      <c r="O9" s="11">
        <f t="shared" si="2"/>
        <v>66886</v>
      </c>
    </row>
    <row r="10" spans="1:19" ht="29.25" customHeight="1" x14ac:dyDescent="0.25">
      <c r="A10" s="8" t="s">
        <v>57</v>
      </c>
      <c r="B10" s="8"/>
      <c r="C10" s="13"/>
      <c r="D10" s="13"/>
      <c r="E10" s="13"/>
      <c r="F10" s="13"/>
      <c r="G10" s="13"/>
      <c r="H10" s="12"/>
      <c r="I10" s="12"/>
      <c r="J10" s="12"/>
      <c r="K10" s="12"/>
      <c r="L10" s="12">
        <v>3387.15</v>
      </c>
      <c r="M10" s="12"/>
      <c r="N10" s="12"/>
      <c r="O10" s="11">
        <f t="shared" si="2"/>
        <v>3387.15</v>
      </c>
    </row>
    <row r="11" spans="1:19" ht="15" customHeight="1" x14ac:dyDescent="0.25">
      <c r="A11" s="8" t="s">
        <v>54</v>
      </c>
      <c r="B11" s="8"/>
      <c r="C11" s="13"/>
      <c r="D11" s="13"/>
      <c r="E11" s="13"/>
      <c r="F11" s="13"/>
      <c r="G11" s="13"/>
      <c r="H11" s="12"/>
      <c r="I11" s="12"/>
      <c r="J11" s="12"/>
      <c r="K11" s="12">
        <v>2923.83</v>
      </c>
      <c r="L11" s="12"/>
      <c r="M11" s="12"/>
      <c r="N11" s="12"/>
      <c r="O11" s="11">
        <f t="shared" ref="O11:O49" si="3">SUM(C11:N11)</f>
        <v>2923.83</v>
      </c>
    </row>
    <row r="12" spans="1:19" ht="15" customHeight="1" x14ac:dyDescent="0.25">
      <c r="A12" s="7" t="s">
        <v>24</v>
      </c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>
        <f>5100+5431.14</f>
        <v>10531.14</v>
      </c>
      <c r="M12" s="12"/>
      <c r="N12" s="12"/>
      <c r="O12" s="11">
        <f t="shared" si="3"/>
        <v>10531.14</v>
      </c>
    </row>
    <row r="13" spans="1:19" ht="15" customHeight="1" x14ac:dyDescent="0.25">
      <c r="A13" s="7" t="s">
        <v>40</v>
      </c>
      <c r="B13" s="7"/>
      <c r="C13" s="12"/>
      <c r="D13" s="12"/>
      <c r="E13" s="12"/>
      <c r="F13" s="12"/>
      <c r="G13" s="12"/>
      <c r="H13" s="12">
        <v>14800</v>
      </c>
      <c r="I13" s="12"/>
      <c r="J13" s="12"/>
      <c r="K13" s="12"/>
      <c r="L13" s="12"/>
      <c r="M13" s="12"/>
      <c r="N13" s="12"/>
      <c r="O13" s="11">
        <f t="shared" si="3"/>
        <v>14800</v>
      </c>
    </row>
    <row r="14" spans="1:19" ht="15" customHeight="1" x14ac:dyDescent="0.25">
      <c r="A14" s="7" t="s">
        <v>47</v>
      </c>
      <c r="B14" s="7"/>
      <c r="C14" s="12"/>
      <c r="D14" s="12"/>
      <c r="E14" s="12"/>
      <c r="F14" s="12"/>
      <c r="G14" s="12"/>
      <c r="H14" s="12"/>
      <c r="I14" s="12">
        <v>20815.439999999999</v>
      </c>
      <c r="J14" s="12"/>
      <c r="K14" s="12"/>
      <c r="L14" s="12"/>
      <c r="M14" s="12"/>
      <c r="N14" s="12"/>
      <c r="O14" s="11">
        <f t="shared" si="3"/>
        <v>20815.439999999999</v>
      </c>
    </row>
    <row r="15" spans="1:19" ht="15" customHeight="1" x14ac:dyDescent="0.25">
      <c r="A15" s="7" t="s">
        <v>43</v>
      </c>
      <c r="B15" s="7"/>
      <c r="C15" s="12"/>
      <c r="D15" s="12"/>
      <c r="E15" s="12"/>
      <c r="F15" s="12"/>
      <c r="G15" s="12"/>
      <c r="H15" s="12"/>
      <c r="I15" s="12">
        <v>35500</v>
      </c>
      <c r="J15" s="12"/>
      <c r="K15" s="12"/>
      <c r="L15" s="12"/>
      <c r="M15" s="12"/>
      <c r="N15" s="12"/>
      <c r="O15" s="11">
        <f t="shared" si="3"/>
        <v>35500</v>
      </c>
    </row>
    <row r="16" spans="1:19" ht="15" customHeight="1" x14ac:dyDescent="0.25">
      <c r="A16" s="3" t="s">
        <v>22</v>
      </c>
      <c r="B16" s="3"/>
      <c r="C16" s="12">
        <v>4751</v>
      </c>
      <c r="D16" s="12"/>
      <c r="E16" s="12"/>
      <c r="F16" s="12">
        <v>5339.3</v>
      </c>
      <c r="G16" s="12"/>
      <c r="H16" s="12">
        <v>24255.4</v>
      </c>
      <c r="I16" s="12"/>
      <c r="J16" s="12"/>
      <c r="K16" s="12"/>
      <c r="L16" s="12">
        <v>9189.4</v>
      </c>
      <c r="M16" s="12"/>
      <c r="N16" s="12"/>
      <c r="O16" s="11">
        <f t="shared" si="3"/>
        <v>43535.1</v>
      </c>
    </row>
    <row r="17" spans="1:15" ht="15" customHeight="1" x14ac:dyDescent="0.25">
      <c r="A17" s="8" t="s">
        <v>55</v>
      </c>
      <c r="B17" s="8"/>
      <c r="C17" s="13"/>
      <c r="D17" s="13"/>
      <c r="E17" s="13"/>
      <c r="F17" s="13"/>
      <c r="G17" s="13"/>
      <c r="H17" s="12"/>
      <c r="I17" s="12"/>
      <c r="J17" s="12"/>
      <c r="K17" s="12">
        <v>6938</v>
      </c>
      <c r="L17" s="12"/>
      <c r="M17" s="12"/>
      <c r="N17" s="12"/>
      <c r="O17" s="11">
        <f t="shared" si="3"/>
        <v>6938</v>
      </c>
    </row>
    <row r="18" spans="1:15" ht="15" customHeight="1" x14ac:dyDescent="0.25">
      <c r="A18" s="8" t="s">
        <v>36</v>
      </c>
      <c r="B18" s="8"/>
      <c r="C18" s="13"/>
      <c r="D18" s="13"/>
      <c r="E18" s="13"/>
      <c r="F18" s="13">
        <v>50000</v>
      </c>
      <c r="G18" s="13"/>
      <c r="H18" s="12">
        <v>46632</v>
      </c>
      <c r="I18" s="12">
        <v>35073</v>
      </c>
      <c r="J18" s="12"/>
      <c r="K18" s="12"/>
      <c r="L18" s="12"/>
      <c r="M18" s="12"/>
      <c r="N18" s="12"/>
      <c r="O18" s="11">
        <f t="shared" si="3"/>
        <v>131705</v>
      </c>
    </row>
    <row r="19" spans="1:15" ht="15" customHeight="1" x14ac:dyDescent="0.25">
      <c r="A19" s="3" t="s">
        <v>15</v>
      </c>
      <c r="B19" s="3"/>
      <c r="C19" s="11">
        <v>1376</v>
      </c>
      <c r="D19" s="11">
        <v>1388</v>
      </c>
      <c r="E19" s="11">
        <v>1608</v>
      </c>
      <c r="F19" s="11">
        <v>1652</v>
      </c>
      <c r="G19" s="11">
        <v>1628</v>
      </c>
      <c r="H19" s="11">
        <v>2356</v>
      </c>
      <c r="I19" s="11">
        <v>3476</v>
      </c>
      <c r="J19" s="11">
        <v>1664</v>
      </c>
      <c r="K19" s="11">
        <v>1648</v>
      </c>
      <c r="L19" s="11">
        <v>1648</v>
      </c>
      <c r="M19" s="11">
        <v>1608</v>
      </c>
      <c r="N19" s="11">
        <v>1700</v>
      </c>
      <c r="O19" s="11">
        <f t="shared" si="3"/>
        <v>21752</v>
      </c>
    </row>
    <row r="20" spans="1:15" ht="15" customHeight="1" x14ac:dyDescent="0.25">
      <c r="A20" s="3" t="s">
        <v>59</v>
      </c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>
        <v>5000</v>
      </c>
      <c r="M20" s="11"/>
      <c r="N20" s="11"/>
      <c r="O20" s="11">
        <f t="shared" si="3"/>
        <v>5000</v>
      </c>
    </row>
    <row r="21" spans="1:15" ht="15" customHeight="1" x14ac:dyDescent="0.25">
      <c r="A21" s="3" t="s">
        <v>49</v>
      </c>
      <c r="B21" s="3"/>
      <c r="C21" s="11"/>
      <c r="D21" s="11"/>
      <c r="E21" s="11"/>
      <c r="F21" s="11"/>
      <c r="G21" s="11"/>
      <c r="H21" s="11"/>
      <c r="I21" s="11"/>
      <c r="J21" s="11">
        <v>295</v>
      </c>
      <c r="K21" s="11">
        <v>295</v>
      </c>
      <c r="L21" s="11">
        <v>295</v>
      </c>
      <c r="M21" s="11">
        <v>295</v>
      </c>
      <c r="N21" s="11">
        <v>295</v>
      </c>
      <c r="O21" s="11">
        <f t="shared" si="3"/>
        <v>1475</v>
      </c>
    </row>
    <row r="22" spans="1:15" ht="15" customHeight="1" x14ac:dyDescent="0.25">
      <c r="A22" s="8" t="s">
        <v>28</v>
      </c>
      <c r="B22" s="8"/>
      <c r="C22" s="13"/>
      <c r="D22" s="13"/>
      <c r="E22" s="13"/>
      <c r="F22" s="13"/>
      <c r="G22" s="13"/>
      <c r="H22" s="12"/>
      <c r="I22" s="12">
        <v>8796</v>
      </c>
      <c r="J22" s="12"/>
      <c r="K22" s="12"/>
      <c r="L22" s="12"/>
      <c r="M22" s="12"/>
      <c r="N22" s="12">
        <v>3354.5</v>
      </c>
      <c r="O22" s="11">
        <f t="shared" si="3"/>
        <v>12150.5</v>
      </c>
    </row>
    <row r="23" spans="1:15" ht="15" customHeight="1" x14ac:dyDescent="0.25">
      <c r="A23" s="8" t="s">
        <v>42</v>
      </c>
      <c r="B23" s="8"/>
      <c r="C23" s="13"/>
      <c r="D23" s="13"/>
      <c r="E23" s="13"/>
      <c r="F23" s="13"/>
      <c r="G23" s="13"/>
      <c r="H23" s="12"/>
      <c r="I23" s="12">
        <v>25577</v>
      </c>
      <c r="J23" s="12"/>
      <c r="K23" s="12"/>
      <c r="L23" s="12"/>
      <c r="M23" s="12"/>
      <c r="N23" s="12"/>
      <c r="O23" s="11">
        <f t="shared" si="3"/>
        <v>25577</v>
      </c>
    </row>
    <row r="24" spans="1:15" ht="15" customHeight="1" x14ac:dyDescent="0.25">
      <c r="A24" s="8" t="s">
        <v>31</v>
      </c>
      <c r="B24" s="8"/>
      <c r="C24" s="13">
        <v>13490</v>
      </c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1">
        <f t="shared" si="3"/>
        <v>13490</v>
      </c>
    </row>
    <row r="25" spans="1:15" ht="15" customHeight="1" x14ac:dyDescent="0.25">
      <c r="A25" s="8" t="s">
        <v>32</v>
      </c>
      <c r="B25" s="8"/>
      <c r="C25" s="13"/>
      <c r="D25" s="13">
        <v>13200</v>
      </c>
      <c r="E25" s="13"/>
      <c r="F25" s="13"/>
      <c r="G25" s="13"/>
      <c r="H25" s="12"/>
      <c r="I25" s="12"/>
      <c r="J25" s="12"/>
      <c r="K25" s="12"/>
      <c r="L25" s="12"/>
      <c r="M25" s="12"/>
      <c r="N25" s="12">
        <v>26400</v>
      </c>
      <c r="O25" s="11">
        <f t="shared" si="3"/>
        <v>39600</v>
      </c>
    </row>
    <row r="26" spans="1:15" ht="15" customHeight="1" x14ac:dyDescent="0.25">
      <c r="A26" s="8" t="s">
        <v>48</v>
      </c>
      <c r="B26" s="8"/>
      <c r="C26" s="13"/>
      <c r="D26" s="13"/>
      <c r="E26" s="13"/>
      <c r="F26" s="13"/>
      <c r="G26" s="13"/>
      <c r="H26" s="12"/>
      <c r="I26" s="12">
        <v>42200</v>
      </c>
      <c r="J26" s="12"/>
      <c r="K26" s="12"/>
      <c r="L26" s="12"/>
      <c r="M26" s="12"/>
      <c r="N26" s="12"/>
      <c r="O26" s="11">
        <f t="shared" si="3"/>
        <v>42200</v>
      </c>
    </row>
    <row r="27" spans="1:15" ht="15" customHeight="1" x14ac:dyDescent="0.25">
      <c r="A27" s="3" t="s">
        <v>16</v>
      </c>
      <c r="B27" s="3"/>
      <c r="C27" s="11"/>
      <c r="D27" s="11">
        <f>15433.04</f>
        <v>15433.04</v>
      </c>
      <c r="E27" s="11">
        <f>19836</f>
        <v>19836</v>
      </c>
      <c r="F27" s="11">
        <v>18981.82</v>
      </c>
      <c r="G27" s="11">
        <v>20880</v>
      </c>
      <c r="H27" s="11">
        <v>18156.52</v>
      </c>
      <c r="I27" s="11">
        <v>18981.82</v>
      </c>
      <c r="J27" s="11">
        <f>19972.17+11801.74</f>
        <v>31773.909999999996</v>
      </c>
      <c r="K27" s="11"/>
      <c r="L27" s="11"/>
      <c r="M27" s="11">
        <v>11801.74</v>
      </c>
      <c r="N27" s="11">
        <f>19930.91+4539.13+14525.22</f>
        <v>38995.26</v>
      </c>
      <c r="O27" s="11">
        <f t="shared" si="3"/>
        <v>194840.11000000002</v>
      </c>
    </row>
    <row r="28" spans="1:15" ht="15" customHeight="1" x14ac:dyDescent="0.25">
      <c r="A28" s="8" t="s">
        <v>38</v>
      </c>
      <c r="B28" s="8"/>
      <c r="C28" s="13"/>
      <c r="D28" s="13"/>
      <c r="E28" s="13"/>
      <c r="F28" s="13"/>
      <c r="G28" s="13">
        <v>6200</v>
      </c>
      <c r="H28" s="12"/>
      <c r="I28" s="12"/>
      <c r="J28" s="12"/>
      <c r="K28" s="12"/>
      <c r="L28" s="12"/>
      <c r="M28" s="12"/>
      <c r="N28" s="12"/>
      <c r="O28" s="11">
        <f t="shared" si="3"/>
        <v>6200</v>
      </c>
    </row>
    <row r="29" spans="1:15" ht="15" customHeight="1" x14ac:dyDescent="0.25">
      <c r="A29" s="8" t="s">
        <v>30</v>
      </c>
      <c r="B29" s="8"/>
      <c r="C29" s="13">
        <v>21159.57</v>
      </c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1">
        <f t="shared" si="3"/>
        <v>21159.57</v>
      </c>
    </row>
    <row r="30" spans="1:15" ht="15" customHeight="1" x14ac:dyDescent="0.25">
      <c r="A30" s="7" t="s">
        <v>41</v>
      </c>
      <c r="B30" s="7"/>
      <c r="C30" s="12"/>
      <c r="D30" s="12"/>
      <c r="E30" s="12"/>
      <c r="F30" s="12"/>
      <c r="G30" s="12"/>
      <c r="H30" s="12"/>
      <c r="I30" s="12">
        <v>11340</v>
      </c>
      <c r="J30" s="12"/>
      <c r="K30" s="12"/>
      <c r="L30" s="12"/>
      <c r="M30" s="12"/>
      <c r="N30" s="12"/>
      <c r="O30" s="11">
        <f t="shared" si="3"/>
        <v>11340</v>
      </c>
    </row>
    <row r="31" spans="1:15" ht="15" customHeight="1" x14ac:dyDescent="0.25">
      <c r="A31" s="7" t="s">
        <v>20</v>
      </c>
      <c r="B31" s="7"/>
      <c r="C31" s="12"/>
      <c r="D31" s="12">
        <v>17327.5</v>
      </c>
      <c r="E31" s="12"/>
      <c r="F31" s="12"/>
      <c r="G31" s="12">
        <v>2500</v>
      </c>
      <c r="H31" s="12"/>
      <c r="I31" s="12"/>
      <c r="J31" s="12"/>
      <c r="K31" s="12"/>
      <c r="L31" s="12"/>
      <c r="M31" s="12"/>
      <c r="N31" s="12"/>
      <c r="O31" s="11">
        <f t="shared" si="3"/>
        <v>19827.5</v>
      </c>
    </row>
    <row r="32" spans="1:15" ht="15" customHeight="1" x14ac:dyDescent="0.25">
      <c r="A32" s="3" t="s">
        <v>34</v>
      </c>
      <c r="B32" s="3"/>
      <c r="C32" s="12"/>
      <c r="D32" s="12"/>
      <c r="E32" s="12">
        <v>18200</v>
      </c>
      <c r="F32" s="12"/>
      <c r="G32" s="12"/>
      <c r="H32" s="12"/>
      <c r="I32" s="12"/>
      <c r="J32" s="12"/>
      <c r="K32" s="12"/>
      <c r="L32" s="12"/>
      <c r="M32" s="12"/>
      <c r="N32" s="12"/>
      <c r="O32" s="11">
        <f t="shared" si="3"/>
        <v>18200</v>
      </c>
    </row>
    <row r="33" spans="1:15" ht="15" customHeight="1" x14ac:dyDescent="0.25">
      <c r="A33" s="8" t="s">
        <v>27</v>
      </c>
      <c r="B33" s="8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2"/>
      <c r="N33" s="12">
        <v>19967</v>
      </c>
      <c r="O33" s="11">
        <f t="shared" si="3"/>
        <v>19967</v>
      </c>
    </row>
    <row r="34" spans="1:15" ht="15" customHeight="1" x14ac:dyDescent="0.25">
      <c r="A34" s="8" t="s">
        <v>58</v>
      </c>
      <c r="B34" s="8"/>
      <c r="C34" s="13"/>
      <c r="D34" s="13"/>
      <c r="E34" s="13"/>
      <c r="F34" s="13"/>
      <c r="G34" s="13"/>
      <c r="H34" s="12"/>
      <c r="I34" s="12"/>
      <c r="J34" s="12"/>
      <c r="K34" s="12"/>
      <c r="L34" s="12">
        <v>8216</v>
      </c>
      <c r="M34" s="12"/>
      <c r="N34" s="12"/>
      <c r="O34" s="11">
        <f t="shared" si="3"/>
        <v>8216</v>
      </c>
    </row>
    <row r="35" spans="1:15" ht="15" customHeight="1" x14ac:dyDescent="0.25">
      <c r="A35" s="8" t="s">
        <v>53</v>
      </c>
      <c r="B35" s="8"/>
      <c r="C35" s="13"/>
      <c r="D35" s="13"/>
      <c r="E35" s="13"/>
      <c r="F35" s="13"/>
      <c r="G35" s="13"/>
      <c r="H35" s="12"/>
      <c r="I35" s="12"/>
      <c r="J35" s="12"/>
      <c r="K35" s="12">
        <v>5532</v>
      </c>
      <c r="L35" s="12"/>
      <c r="M35" s="12"/>
      <c r="N35" s="12"/>
      <c r="O35" s="11">
        <f t="shared" si="3"/>
        <v>5532</v>
      </c>
    </row>
    <row r="36" spans="1:15" ht="15" customHeight="1" x14ac:dyDescent="0.25">
      <c r="A36" s="8" t="s">
        <v>60</v>
      </c>
      <c r="B36" s="8"/>
      <c r="C36" s="13"/>
      <c r="D36" s="13"/>
      <c r="E36" s="13"/>
      <c r="F36" s="13"/>
      <c r="G36" s="13"/>
      <c r="H36" s="12"/>
      <c r="I36" s="12"/>
      <c r="J36" s="12"/>
      <c r="K36" s="12"/>
      <c r="L36" s="12"/>
      <c r="M36" s="12">
        <v>9170</v>
      </c>
      <c r="N36" s="12"/>
      <c r="O36" s="11">
        <f t="shared" si="3"/>
        <v>9170</v>
      </c>
    </row>
    <row r="37" spans="1:15" ht="15" customHeight="1" x14ac:dyDescent="0.25">
      <c r="A37" s="3" t="s">
        <v>51</v>
      </c>
      <c r="B37" s="3"/>
      <c r="C37" s="12"/>
      <c r="D37" s="12"/>
      <c r="E37" s="12"/>
      <c r="F37" s="12"/>
      <c r="G37" s="12"/>
      <c r="H37" s="12"/>
      <c r="I37" s="12">
        <v>160720</v>
      </c>
      <c r="J37" s="12"/>
      <c r="K37" s="12"/>
      <c r="L37" s="12"/>
      <c r="M37" s="12"/>
      <c r="N37" s="12"/>
      <c r="O37" s="11">
        <f t="shared" si="3"/>
        <v>160720</v>
      </c>
    </row>
    <row r="38" spans="1:15" ht="15" customHeight="1" x14ac:dyDescent="0.25">
      <c r="A38" s="8" t="s">
        <v>26</v>
      </c>
      <c r="B38" s="8"/>
      <c r="C38" s="13"/>
      <c r="D38" s="13"/>
      <c r="E38" s="13"/>
      <c r="F38" s="13"/>
      <c r="G38" s="13"/>
      <c r="H38" s="12"/>
      <c r="I38" s="12"/>
      <c r="J38" s="12"/>
      <c r="K38" s="12">
        <v>16405</v>
      </c>
      <c r="L38" s="12"/>
      <c r="M38" s="12">
        <v>4000</v>
      </c>
      <c r="N38" s="12"/>
      <c r="O38" s="11">
        <f t="shared" si="3"/>
        <v>20405</v>
      </c>
    </row>
    <row r="39" spans="1:15" ht="15" customHeight="1" x14ac:dyDescent="0.25">
      <c r="A39" s="8" t="s">
        <v>33</v>
      </c>
      <c r="B39" s="8"/>
      <c r="C39" s="13"/>
      <c r="D39" s="13">
        <v>26490</v>
      </c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1">
        <f t="shared" si="3"/>
        <v>26490</v>
      </c>
    </row>
    <row r="40" spans="1:15" ht="15" customHeight="1" x14ac:dyDescent="0.25">
      <c r="A40" s="7" t="s">
        <v>23</v>
      </c>
      <c r="B40" s="7"/>
      <c r="C40" s="12"/>
      <c r="D40" s="12"/>
      <c r="E40" s="12">
        <f>950+5194</f>
        <v>6144</v>
      </c>
      <c r="F40" s="12"/>
      <c r="G40" s="12"/>
      <c r="H40" s="12">
        <f>6944+14420.03+3016.82</f>
        <v>24380.85</v>
      </c>
      <c r="I40" s="12">
        <v>10913.72</v>
      </c>
      <c r="J40" s="12">
        <f>10399.09+28723.11+56622.5+6147.74</f>
        <v>101892.44</v>
      </c>
      <c r="K40" s="12">
        <f>990+2059.1+21778.59+7187.84</f>
        <v>32015.53</v>
      </c>
      <c r="L40" s="12">
        <v>4399.75</v>
      </c>
      <c r="M40" s="12">
        <v>6304</v>
      </c>
      <c r="N40" s="12">
        <f>2895.99</f>
        <v>2895.99</v>
      </c>
      <c r="O40" s="11">
        <f t="shared" si="3"/>
        <v>188946.28</v>
      </c>
    </row>
    <row r="41" spans="1:15" ht="15" customHeight="1" x14ac:dyDescent="0.25">
      <c r="A41" s="8" t="s">
        <v>37</v>
      </c>
      <c r="B41" s="8"/>
      <c r="C41" s="13"/>
      <c r="D41" s="13"/>
      <c r="E41" s="13"/>
      <c r="F41" s="13">
        <f>35561+6800</f>
        <v>42361</v>
      </c>
      <c r="G41" s="13"/>
      <c r="H41" s="12"/>
      <c r="I41" s="12"/>
      <c r="J41" s="12"/>
      <c r="K41" s="12"/>
      <c r="L41" s="12"/>
      <c r="M41" s="12"/>
      <c r="N41" s="12"/>
      <c r="O41" s="11">
        <f t="shared" si="3"/>
        <v>42361</v>
      </c>
    </row>
    <row r="42" spans="1:15" ht="15" customHeight="1" x14ac:dyDescent="0.25">
      <c r="A42" s="8" t="s">
        <v>50</v>
      </c>
      <c r="B42" s="8"/>
      <c r="C42" s="13"/>
      <c r="D42" s="13"/>
      <c r="E42" s="13"/>
      <c r="F42" s="13"/>
      <c r="G42" s="13"/>
      <c r="H42" s="12"/>
      <c r="I42" s="12"/>
      <c r="J42" s="12">
        <v>3990</v>
      </c>
      <c r="K42" s="12"/>
      <c r="L42" s="12"/>
      <c r="M42" s="12"/>
      <c r="N42" s="12"/>
      <c r="O42" s="11">
        <f t="shared" si="3"/>
        <v>3990</v>
      </c>
    </row>
    <row r="43" spans="1:15" ht="15" customHeight="1" x14ac:dyDescent="0.25">
      <c r="A43" s="8" t="s">
        <v>62</v>
      </c>
      <c r="B43" s="8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2">
        <v>7400</v>
      </c>
      <c r="O43" s="11">
        <f t="shared" si="3"/>
        <v>7400</v>
      </c>
    </row>
    <row r="44" spans="1:15" ht="15" customHeight="1" x14ac:dyDescent="0.25">
      <c r="A44" s="7" t="s">
        <v>52</v>
      </c>
      <c r="B44" s="7"/>
      <c r="C44" s="12"/>
      <c r="D44" s="12"/>
      <c r="E44" s="12"/>
      <c r="F44" s="12"/>
      <c r="G44" s="12"/>
      <c r="H44" s="12"/>
      <c r="I44" s="12"/>
      <c r="J44" s="12"/>
      <c r="K44" s="12">
        <v>1794</v>
      </c>
      <c r="L44" s="12"/>
      <c r="M44" s="12"/>
      <c r="N44" s="12"/>
      <c r="O44" s="11">
        <f t="shared" si="3"/>
        <v>1794</v>
      </c>
    </row>
    <row r="45" spans="1:15" ht="15" customHeight="1" x14ac:dyDescent="0.25">
      <c r="A45" s="7" t="s">
        <v>39</v>
      </c>
      <c r="B45" s="7"/>
      <c r="C45" s="12"/>
      <c r="D45" s="12"/>
      <c r="E45" s="12"/>
      <c r="F45" s="12"/>
      <c r="G45" s="12"/>
      <c r="H45" s="12">
        <v>10686.6</v>
      </c>
      <c r="I45" s="12"/>
      <c r="J45" s="12"/>
      <c r="K45" s="12"/>
      <c r="L45" s="12"/>
      <c r="M45" s="12"/>
      <c r="N45" s="12">
        <v>7901.5</v>
      </c>
      <c r="O45" s="11">
        <f t="shared" si="3"/>
        <v>18588.099999999999</v>
      </c>
    </row>
    <row r="46" spans="1:15" ht="30" customHeight="1" x14ac:dyDescent="0.25">
      <c r="A46" s="8" t="s">
        <v>35</v>
      </c>
      <c r="B46" s="8"/>
      <c r="C46" s="13"/>
      <c r="D46" s="13"/>
      <c r="E46" s="13"/>
      <c r="F46" s="13">
        <v>6000</v>
      </c>
      <c r="G46" s="13"/>
      <c r="H46" s="12"/>
      <c r="I46" s="12"/>
      <c r="J46" s="12"/>
      <c r="K46" s="12"/>
      <c r="L46" s="12"/>
      <c r="M46" s="12"/>
      <c r="N46" s="12"/>
      <c r="O46" s="11">
        <f t="shared" si="3"/>
        <v>6000</v>
      </c>
    </row>
    <row r="47" spans="1:15" ht="15" customHeight="1" x14ac:dyDescent="0.25">
      <c r="A47" s="8" t="s">
        <v>56</v>
      </c>
      <c r="B47" s="8"/>
      <c r="C47" s="13"/>
      <c r="D47" s="13"/>
      <c r="E47" s="13"/>
      <c r="F47" s="13"/>
      <c r="G47" s="13"/>
      <c r="H47" s="12"/>
      <c r="I47" s="12"/>
      <c r="J47" s="12"/>
      <c r="K47" s="12"/>
      <c r="L47" s="12">
        <v>10050</v>
      </c>
      <c r="M47" s="12"/>
      <c r="N47" s="12"/>
      <c r="O47" s="11">
        <f t="shared" si="3"/>
        <v>10050</v>
      </c>
    </row>
    <row r="48" spans="1:15" ht="15" customHeight="1" x14ac:dyDescent="0.25">
      <c r="A48" s="8" t="s">
        <v>44</v>
      </c>
      <c r="B48" s="8"/>
      <c r="C48" s="13"/>
      <c r="D48" s="13"/>
      <c r="E48" s="13"/>
      <c r="F48" s="13"/>
      <c r="G48" s="13"/>
      <c r="H48" s="12"/>
      <c r="I48" s="12">
        <v>2390</v>
      </c>
      <c r="J48" s="12"/>
      <c r="K48" s="12"/>
      <c r="L48" s="12"/>
      <c r="M48" s="12"/>
      <c r="N48" s="12"/>
      <c r="O48" s="11">
        <f t="shared" si="3"/>
        <v>2390</v>
      </c>
    </row>
    <row r="49" spans="1:16" ht="15" customHeight="1" x14ac:dyDescent="0.25">
      <c r="A49" s="8" t="s">
        <v>61</v>
      </c>
      <c r="B49" s="8"/>
      <c r="C49" s="13"/>
      <c r="D49" s="13"/>
      <c r="E49" s="13"/>
      <c r="F49" s="13"/>
      <c r="G49" s="13"/>
      <c r="H49" s="12"/>
      <c r="I49" s="12"/>
      <c r="J49" s="12"/>
      <c r="K49" s="12"/>
      <c r="L49" s="12"/>
      <c r="M49" s="12"/>
      <c r="N49" s="12">
        <v>4869</v>
      </c>
      <c r="O49" s="11">
        <f t="shared" si="3"/>
        <v>4869</v>
      </c>
    </row>
    <row r="50" spans="1:16" ht="15" customHeight="1" x14ac:dyDescent="0.25">
      <c r="A50" s="9" t="s">
        <v>18</v>
      </c>
      <c r="B50" s="9"/>
      <c r="C50" s="14">
        <f>SUM(C7:C49)</f>
        <v>40776.57</v>
      </c>
      <c r="D50" s="14">
        <f>SUM(D7:D49)</f>
        <v>73838.540000000008</v>
      </c>
      <c r="E50" s="14">
        <f>SUM(E7:E49)</f>
        <v>45788</v>
      </c>
      <c r="F50" s="14">
        <f>SUM(F7:F49)</f>
        <v>124334.12</v>
      </c>
      <c r="G50" s="14">
        <f>SUM(G7:G49)</f>
        <v>36208</v>
      </c>
      <c r="H50" s="14">
        <f>SUM(H7:H49)</f>
        <v>141267.37</v>
      </c>
      <c r="I50" s="14">
        <f>SUM(I7:I49)</f>
        <v>445768.98</v>
      </c>
      <c r="J50" s="14">
        <f>SUM(J7:J49)</f>
        <v>139615.35</v>
      </c>
      <c r="K50" s="14">
        <f>SUM(K7:K49)</f>
        <v>67551.360000000001</v>
      </c>
      <c r="L50" s="14">
        <f>SUM(L7:L49)</f>
        <v>52716.44</v>
      </c>
      <c r="M50" s="14">
        <f>SUM(M7:M49)</f>
        <v>33178.74</v>
      </c>
      <c r="N50" s="14">
        <f>SUM(N7:N49)</f>
        <v>113778.25000000001</v>
      </c>
      <c r="O50" s="14">
        <f>SUM(O7:O49)</f>
        <v>1314821.72</v>
      </c>
    </row>
    <row r="53" spans="1:16" x14ac:dyDescent="0.25">
      <c r="P53" s="10"/>
    </row>
    <row r="58" spans="1:16" x14ac:dyDescent="0.25">
      <c r="P58" s="10"/>
    </row>
  </sheetData>
  <sortState ref="A7:S45">
    <sortCondition ref="A7"/>
  </sortState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2017-11-01T09:01:06Z</cp:lastPrinted>
  <dcterms:created xsi:type="dcterms:W3CDTF">2014-09-17T06:09:59Z</dcterms:created>
  <dcterms:modified xsi:type="dcterms:W3CDTF">2019-01-09T02:04:31Z</dcterms:modified>
</cp:coreProperties>
</file>